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is\Dropbox\Author Resources\"/>
    </mc:Choice>
  </mc:AlternateContent>
  <bookViews>
    <workbookView xWindow="0" yWindow="0" windowWidth="19200" windowHeight="6940" xr2:uid="{00000000-000D-0000-FFFF-FFFF00000000}"/>
  </bookViews>
  <sheets>
    <sheet name="Income" sheetId="1" r:id="rId1"/>
  </sheets>
  <definedNames>
    <definedName name="_xlnm.Print_Titles" localSheetId="0">Income!$1:$1</definedName>
  </definedNames>
  <calcPr calcId="171027"/>
</workbook>
</file>

<file path=xl/calcChain.xml><?xml version="1.0" encoding="utf-8"?>
<calcChain xmlns="http://schemas.openxmlformats.org/spreadsheetml/2006/main">
  <c r="L7" i="1" l="1"/>
  <c r="O7" i="1" s="1"/>
  <c r="T7" i="1"/>
  <c r="U7" i="1"/>
  <c r="L8" i="1"/>
  <c r="O8" i="1" s="1"/>
  <c r="T8" i="1"/>
  <c r="U8" i="1"/>
  <c r="T6" i="1"/>
  <c r="U6" i="1"/>
  <c r="L6" i="1"/>
  <c r="O6" i="1" s="1"/>
  <c r="L5" i="1"/>
  <c r="U3" i="1"/>
  <c r="T3" i="1"/>
  <c r="F3" i="1" l="1"/>
  <c r="B30" i="1"/>
  <c r="L3" i="1"/>
  <c r="L2" i="1"/>
  <c r="O2" i="1" s="1"/>
  <c r="U4" i="1"/>
  <c r="B29" i="1" s="1"/>
  <c r="U5" i="1"/>
  <c r="U2" i="1"/>
  <c r="T5" i="1"/>
  <c r="O5" i="1"/>
  <c r="F2" i="1"/>
  <c r="B28" i="1" s="1"/>
  <c r="L4" i="1"/>
  <c r="O4" i="1" s="1"/>
  <c r="T4" i="1"/>
  <c r="T2" i="1"/>
</calcChain>
</file>

<file path=xl/sharedStrings.xml><?xml version="1.0" encoding="utf-8"?>
<sst xmlns="http://schemas.openxmlformats.org/spreadsheetml/2006/main" count="90" uniqueCount="49">
  <si>
    <t>Title</t>
  </si>
  <si>
    <t>Today</t>
  </si>
  <si>
    <t>Status</t>
  </si>
  <si>
    <t>D</t>
  </si>
  <si>
    <t>Author</t>
  </si>
  <si>
    <t>p</t>
  </si>
  <si>
    <t>xxx</t>
  </si>
  <si>
    <t>Proofs in</t>
  </si>
  <si>
    <t>Proofs back</t>
  </si>
  <si>
    <t>Invoice sent</t>
  </si>
  <si>
    <t>LHxxxxx</t>
  </si>
  <si>
    <t>Payment due</t>
  </si>
  <si>
    <t>E</t>
  </si>
  <si>
    <t>C</t>
  </si>
  <si>
    <t>Client</t>
  </si>
  <si>
    <t>A.N. Other</t>
  </si>
  <si>
    <t>Pages</t>
  </si>
  <si>
    <t>Words</t>
  </si>
  <si>
    <t>Pub x</t>
  </si>
  <si>
    <t>Pub y</t>
  </si>
  <si>
    <t>Pub z</t>
  </si>
  <si>
    <t>Green columns include formulae so don't change. They fill in automatically.</t>
  </si>
  <si>
    <t>Average hourly rate</t>
  </si>
  <si>
    <t>Average rate per 1000 words</t>
  </si>
  <si>
    <t>Total earned to date</t>
  </si>
  <si>
    <t>Rate per hour offered, or formula if fixed sum offered</t>
  </si>
  <si>
    <t>Rate         £/pg</t>
  </si>
  <si>
    <t>Rate         £/1000 wds</t>
  </si>
  <si>
    <t>D=drive to post office OR E=email OR C=client arranged courier</t>
  </si>
  <si>
    <t>Payment terms (days) agreed</t>
  </si>
  <si>
    <t>Invoice #</t>
  </si>
  <si>
    <t>My ref</t>
  </si>
  <si>
    <t>Active job</t>
  </si>
  <si>
    <t>x</t>
  </si>
  <si>
    <t>Forthcoming job</t>
  </si>
  <si>
    <t>Hrs worked or budgeted</t>
  </si>
  <si>
    <t xml:space="preserve">Invoice amount (excluding p&amp;p) </t>
  </si>
  <si>
    <t>014/01/2013</t>
  </si>
  <si>
    <t>Student</t>
  </si>
  <si>
    <t>Eg of complete &amp; paid job</t>
  </si>
  <si>
    <t>Eg of complete &amp;  payment pending job</t>
  </si>
  <si>
    <t>Paid: insert (p) once payment received, or leave blank</t>
  </si>
  <si>
    <t>Format</t>
  </si>
  <si>
    <t>PDF</t>
  </si>
  <si>
    <t>Paper</t>
  </si>
  <si>
    <t>Word</t>
  </si>
  <si>
    <t>CE</t>
  </si>
  <si>
    <t>PR</t>
  </si>
  <si>
    <t>Type: Proofread or copy-edit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</si>
</sst>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dd/mm/yyyy;@"/>
  </numFmts>
  <fonts count="11" x14ac:knownFonts="1">
    <font>
      <sz val="10"/>
      <name val="Arial"/>
    </font>
    <font>
      <sz val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/>
    <xf numFmtId="165" fontId="3" fillId="0" borderId="0" xfId="0" applyNumberFormat="1" applyFont="1" applyBorder="1" applyAlignment="1"/>
    <xf numFmtId="2" fontId="3" fillId="0" borderId="0" xfId="0" applyNumberFormat="1" applyFont="1" applyBorder="1" applyAlignment="1"/>
    <xf numFmtId="1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right"/>
    </xf>
    <xf numFmtId="14" fontId="6" fillId="0" borderId="0" xfId="0" applyNumberFormat="1" applyFont="1" applyBorder="1" applyAlignment="1"/>
    <xf numFmtId="0" fontId="3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3" fillId="2" borderId="3" xfId="0" applyFont="1" applyFill="1" applyBorder="1" applyAlignment="1"/>
    <xf numFmtId="2" fontId="6" fillId="0" borderId="0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165" fontId="6" fillId="3" borderId="0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164" fontId="6" fillId="3" borderId="0" xfId="0" applyNumberFormat="1" applyFont="1" applyFill="1" applyBorder="1" applyAlignment="1"/>
    <xf numFmtId="0" fontId="2" fillId="4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2" fontId="2" fillId="3" borderId="5" xfId="0" applyNumberFormat="1" applyFont="1" applyFill="1" applyBorder="1" applyAlignment="1">
      <alignment horizontal="center" wrapText="1"/>
    </xf>
    <xf numFmtId="165" fontId="2" fillId="4" borderId="5" xfId="0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164" fontId="2" fillId="4" borderId="5" xfId="0" applyNumberFormat="1" applyFont="1" applyFill="1" applyBorder="1" applyAlignment="1">
      <alignment horizontal="center" wrapText="1"/>
    </xf>
    <xf numFmtId="164" fontId="4" fillId="3" borderId="5" xfId="0" applyNumberFormat="1" applyFont="1" applyFill="1" applyBorder="1" applyAlignment="1">
      <alignment horizontal="center" wrapText="1"/>
    </xf>
    <xf numFmtId="1" fontId="2" fillId="4" borderId="5" xfId="0" applyNumberFormat="1" applyFont="1" applyFill="1" applyBorder="1" applyAlignment="1">
      <alignment horizontal="center" wrapText="1"/>
    </xf>
    <xf numFmtId="49" fontId="4" fillId="4" borderId="6" xfId="0" applyNumberFormat="1" applyFont="1" applyFill="1" applyBorder="1" applyAlignment="1">
      <alignment horizontal="center" wrapText="1"/>
    </xf>
    <xf numFmtId="0" fontId="6" fillId="0" borderId="8" xfId="0" applyNumberFormat="1" applyFont="1" applyBorder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Border="1"/>
    <xf numFmtId="165" fontId="3" fillId="0" borderId="10" xfId="0" applyNumberFormat="1" applyFont="1" applyBorder="1" applyAlignment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 applyAlignment="1">
      <alignment horizontal="right"/>
    </xf>
    <xf numFmtId="1" fontId="3" fillId="0" borderId="10" xfId="0" applyNumberFormat="1" applyFont="1" applyFill="1" applyBorder="1" applyAlignment="1">
      <alignment horizontal="right"/>
    </xf>
    <xf numFmtId="49" fontId="3" fillId="0" borderId="11" xfId="0" applyNumberFormat="1" applyFont="1" applyBorder="1"/>
    <xf numFmtId="2" fontId="3" fillId="3" borderId="10" xfId="0" applyNumberFormat="1" applyFont="1" applyFill="1" applyBorder="1" applyAlignment="1"/>
    <xf numFmtId="0" fontId="3" fillId="3" borderId="10" xfId="0" applyFont="1" applyFill="1" applyBorder="1" applyAlignment="1">
      <alignment horizontal="right"/>
    </xf>
    <xf numFmtId="164" fontId="5" fillId="3" borderId="10" xfId="0" applyNumberFormat="1" applyFont="1" applyFill="1" applyBorder="1" applyAlignment="1">
      <alignment horizontal="center"/>
    </xf>
    <xf numFmtId="164" fontId="5" fillId="3" borderId="10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4" fillId="0" borderId="0" xfId="0" applyFont="1" applyBorder="1" applyAlignment="1">
      <alignment horizontal="left"/>
    </xf>
    <xf numFmtId="164" fontId="8" fillId="3" borderId="5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2" fontId="5" fillId="0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Border="1" applyAlignment="1"/>
    <xf numFmtId="14" fontId="5" fillId="0" borderId="0" xfId="0" applyNumberFormat="1" applyFont="1" applyBorder="1" applyAlignment="1"/>
    <xf numFmtId="165" fontId="5" fillId="0" borderId="0" xfId="0" applyNumberFormat="1" applyFont="1" applyBorder="1" applyAlignment="1"/>
    <xf numFmtId="0" fontId="5" fillId="0" borderId="0" xfId="0" applyFont="1" applyBorder="1" applyAlignment="1">
      <alignment horizontal="center"/>
    </xf>
    <xf numFmtId="165" fontId="5" fillId="3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0" fontId="5" fillId="0" borderId="8" xfId="0" applyNumberFormat="1" applyFont="1" applyBorder="1"/>
    <xf numFmtId="0" fontId="7" fillId="0" borderId="0" xfId="0" applyFont="1" applyBorder="1" applyAlignment="1"/>
    <xf numFmtId="2" fontId="7" fillId="0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/>
    <xf numFmtId="14" fontId="7" fillId="0" borderId="0" xfId="0" applyNumberFormat="1" applyFont="1" applyBorder="1" applyAlignment="1"/>
    <xf numFmtId="14" fontId="7" fillId="0" borderId="0" xfId="0" applyNumberFormat="1" applyFont="1" applyBorder="1" applyAlignment="1">
      <alignment horizontal="right"/>
    </xf>
    <xf numFmtId="165" fontId="7" fillId="3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7" fillId="0" borderId="8" xfId="0" applyNumberFormat="1" applyFont="1" applyBorder="1"/>
    <xf numFmtId="0" fontId="7" fillId="0" borderId="0" xfId="0" applyFont="1" applyBorder="1"/>
    <xf numFmtId="4" fontId="5" fillId="0" borderId="0" xfId="0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4" fontId="7" fillId="0" borderId="0" xfId="0" applyNumberFormat="1" applyFont="1" applyBorder="1"/>
    <xf numFmtId="4" fontId="3" fillId="0" borderId="10" xfId="0" applyNumberFormat="1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2" fontId="10" fillId="0" borderId="0" xfId="0" applyNumberFormat="1" applyFont="1" applyFill="1" applyBorder="1" applyAlignment="1">
      <alignment horizontal="right"/>
    </xf>
    <xf numFmtId="164" fontId="10" fillId="3" borderId="0" xfId="0" applyNumberFormat="1" applyFont="1" applyFill="1" applyBorder="1" applyAlignment="1"/>
    <xf numFmtId="14" fontId="10" fillId="0" borderId="0" xfId="0" applyNumberFormat="1" applyFont="1" applyBorder="1" applyAlignment="1"/>
    <xf numFmtId="14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165" fontId="10" fillId="3" borderId="0" xfId="0" applyNumberFormat="1" applyFont="1" applyFill="1" applyBorder="1" applyAlignment="1">
      <alignment horizontal="right"/>
    </xf>
    <xf numFmtId="4" fontId="10" fillId="0" borderId="0" xfId="0" applyNumberFormat="1" applyFont="1" applyBorder="1"/>
    <xf numFmtId="164" fontId="10" fillId="0" borderId="0" xfId="0" applyNumberFormat="1" applyFont="1" applyBorder="1" applyAlignment="1">
      <alignment horizontal="right"/>
    </xf>
    <xf numFmtId="164" fontId="10" fillId="3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right"/>
    </xf>
    <xf numFmtId="164" fontId="10" fillId="3" borderId="0" xfId="0" applyNumberFormat="1" applyFont="1" applyFill="1" applyBorder="1" applyAlignment="1">
      <alignment horizontal="right"/>
    </xf>
    <xf numFmtId="0" fontId="10" fillId="0" borderId="8" xfId="0" applyNumberFormat="1" applyFont="1" applyBorder="1"/>
    <xf numFmtId="0" fontId="10" fillId="0" borderId="0" xfId="0" applyFont="1" applyBorder="1"/>
    <xf numFmtId="164" fontId="5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4" fillId="4" borderId="5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/>
    </xf>
    <xf numFmtId="0" fontId="3" fillId="2" borderId="2" xfId="0" applyFont="1" applyFill="1" applyBorder="1"/>
    <xf numFmtId="0" fontId="5" fillId="0" borderId="7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9" fillId="3" borderId="4" xfId="0" applyFont="1" applyFill="1" applyBorder="1" applyAlignment="1">
      <alignment horizontal="left"/>
    </xf>
    <xf numFmtId="164" fontId="6" fillId="3" borderId="6" xfId="0" applyNumberFormat="1" applyFont="1" applyFill="1" applyBorder="1"/>
    <xf numFmtId="0" fontId="9" fillId="3" borderId="7" xfId="0" applyFont="1" applyFill="1" applyBorder="1" applyAlignment="1">
      <alignment horizontal="left"/>
    </xf>
    <xf numFmtId="164" fontId="6" fillId="3" borderId="8" xfId="0" applyNumberFormat="1" applyFont="1" applyFill="1" applyBorder="1"/>
    <xf numFmtId="0" fontId="9" fillId="3" borderId="9" xfId="0" applyFont="1" applyFill="1" applyBorder="1" applyAlignment="1">
      <alignment horizontal="left"/>
    </xf>
    <xf numFmtId="164" fontId="6" fillId="3" borderId="11" xfId="0" applyNumberFormat="1" applyFont="1" applyFill="1" applyBorder="1"/>
  </cellXfs>
  <cellStyles count="1">
    <cellStyle name="Normal" xfId="0" builtinId="0"/>
  </cellStyles>
  <dxfs count="1">
    <dxf>
      <font>
        <b/>
        <i val="0"/>
        <color auto="1"/>
      </font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7"/>
  <sheetViews>
    <sheetView tabSelected="1" topLeftCell="E1" zoomScaleNormal="100" zoomScaleSheetLayoutView="100" workbookViewId="0">
      <pane ySplit="1" topLeftCell="A2" activePane="bottomLeft" state="frozen"/>
      <selection pane="bottomLeft" activeCell="W25" sqref="W25"/>
    </sheetView>
  </sheetViews>
  <sheetFormatPr defaultColWidth="9.1796875" defaultRowHeight="12.5" x14ac:dyDescent="0.25"/>
  <cols>
    <col min="1" max="1" width="25.54296875" style="1" customWidth="1"/>
    <col min="2" max="2" width="10" style="1" customWidth="1"/>
    <col min="3" max="3" width="6.26953125" style="5" customWidth="1"/>
    <col min="4" max="4" width="9.7265625" style="5" customWidth="1"/>
    <col min="5" max="5" width="7.26953125" customWidth="1"/>
    <col min="6" max="6" width="8.453125" style="7" customWidth="1"/>
    <col min="7" max="7" width="8.81640625" style="5" customWidth="1"/>
    <col min="8" max="9" width="10.26953125" style="5" customWidth="1"/>
    <col min="10" max="10" width="10.26953125" style="6" customWidth="1"/>
    <col min="11" max="11" width="8.54296875" style="17" customWidth="1"/>
    <col min="12" max="12" width="11.54296875" style="9" customWidth="1"/>
    <col min="13" max="13" width="9.7265625" style="3" customWidth="1"/>
    <col min="14" max="14" width="10.1796875" style="3" hidden="1" customWidth="1"/>
    <col min="15" max="15" width="9.7265625" style="10" customWidth="1"/>
    <col min="16" max="17" width="9.7265625" style="109" customWidth="1"/>
    <col min="18" max="19" width="6.81640625" style="8" customWidth="1"/>
    <col min="20" max="20" width="8" style="12" customWidth="1"/>
    <col min="21" max="21" width="7.1796875" style="12" customWidth="1"/>
    <col min="22" max="22" width="10" style="17" customWidth="1"/>
    <col min="23" max="23" width="8.1796875" style="11" customWidth="1"/>
    <col min="24" max="26" width="9.1796875" style="4"/>
    <col min="27" max="27" width="13.81640625" style="4" customWidth="1"/>
    <col min="28" max="16384" width="9.1796875" style="4"/>
  </cols>
  <sheetData>
    <row r="1" spans="1:23" s="2" customFormat="1" ht="92" x14ac:dyDescent="0.25">
      <c r="A1" s="37" t="s">
        <v>0</v>
      </c>
      <c r="B1" s="38" t="s">
        <v>14</v>
      </c>
      <c r="C1" s="39" t="s">
        <v>31</v>
      </c>
      <c r="D1" s="39" t="s">
        <v>4</v>
      </c>
      <c r="E1" s="40" t="s">
        <v>35</v>
      </c>
      <c r="F1" s="41" t="s">
        <v>25</v>
      </c>
      <c r="G1" s="38" t="s">
        <v>30</v>
      </c>
      <c r="H1" s="38" t="s">
        <v>7</v>
      </c>
      <c r="I1" s="42" t="s">
        <v>8</v>
      </c>
      <c r="J1" s="42" t="s">
        <v>9</v>
      </c>
      <c r="K1" s="38" t="s">
        <v>41</v>
      </c>
      <c r="L1" s="43" t="s">
        <v>11</v>
      </c>
      <c r="M1" s="44" t="s">
        <v>36</v>
      </c>
      <c r="N1" s="44" t="s">
        <v>1</v>
      </c>
      <c r="O1" s="45" t="s">
        <v>2</v>
      </c>
      <c r="P1" s="110" t="s">
        <v>42</v>
      </c>
      <c r="Q1" s="110" t="s">
        <v>48</v>
      </c>
      <c r="R1" s="46" t="s">
        <v>16</v>
      </c>
      <c r="S1" s="46" t="s">
        <v>17</v>
      </c>
      <c r="T1" s="63" t="s">
        <v>26</v>
      </c>
      <c r="U1" s="63" t="s">
        <v>27</v>
      </c>
      <c r="V1" s="40" t="s">
        <v>28</v>
      </c>
      <c r="W1" s="47" t="s">
        <v>29</v>
      </c>
    </row>
    <row r="2" spans="1:23" s="14" customFormat="1" ht="11.5" x14ac:dyDescent="0.25">
      <c r="A2" s="113" t="s">
        <v>39</v>
      </c>
      <c r="B2" s="64" t="s">
        <v>18</v>
      </c>
      <c r="C2" s="65" t="s">
        <v>6</v>
      </c>
      <c r="D2" s="65" t="s">
        <v>15</v>
      </c>
      <c r="E2" s="66">
        <v>11</v>
      </c>
      <c r="F2" s="67">
        <f>M2/E2</f>
        <v>18.181818181818183</v>
      </c>
      <c r="G2" s="70" t="s">
        <v>10</v>
      </c>
      <c r="H2" s="68">
        <v>40909</v>
      </c>
      <c r="I2" s="68">
        <v>40924</v>
      </c>
      <c r="J2" s="69">
        <v>40925</v>
      </c>
      <c r="K2" s="70" t="s">
        <v>5</v>
      </c>
      <c r="L2" s="71">
        <f>J2+W2</f>
        <v>40955</v>
      </c>
      <c r="M2" s="86">
        <v>200</v>
      </c>
      <c r="N2" s="12"/>
      <c r="O2" s="35" t="str">
        <f ca="1">IF(L2&lt;(TODAY())*AND(K2=""),"Overdue","")</f>
        <v/>
      </c>
      <c r="P2" s="105" t="s">
        <v>43</v>
      </c>
      <c r="Q2" s="105" t="s">
        <v>47</v>
      </c>
      <c r="R2" s="72">
        <v>286</v>
      </c>
      <c r="S2" s="72">
        <v>101600</v>
      </c>
      <c r="T2" s="73">
        <f>M2/R2</f>
        <v>0.69930069930069927</v>
      </c>
      <c r="U2" s="73">
        <f>(M2/S2)*1000</f>
        <v>1.9685039370078741</v>
      </c>
      <c r="V2" s="70" t="s">
        <v>12</v>
      </c>
      <c r="W2" s="74">
        <v>30</v>
      </c>
    </row>
    <row r="3" spans="1:23" s="14" customFormat="1" ht="11.5" x14ac:dyDescent="0.25">
      <c r="A3" s="113" t="s">
        <v>39</v>
      </c>
      <c r="B3" s="64" t="s">
        <v>18</v>
      </c>
      <c r="C3" s="65" t="s">
        <v>6</v>
      </c>
      <c r="D3" s="65" t="s">
        <v>15</v>
      </c>
      <c r="E3" s="66">
        <v>45</v>
      </c>
      <c r="F3" s="67">
        <f>M3/E3</f>
        <v>15</v>
      </c>
      <c r="G3" s="70" t="s">
        <v>10</v>
      </c>
      <c r="H3" s="68">
        <v>41005</v>
      </c>
      <c r="I3" s="68">
        <v>41020</v>
      </c>
      <c r="J3" s="69">
        <v>41020</v>
      </c>
      <c r="K3" s="70" t="s">
        <v>5</v>
      </c>
      <c r="L3" s="71">
        <f>J3+W3</f>
        <v>41050</v>
      </c>
      <c r="M3" s="86">
        <v>675</v>
      </c>
      <c r="N3" s="12"/>
      <c r="O3" s="35"/>
      <c r="P3" s="105" t="s">
        <v>43</v>
      </c>
      <c r="Q3" s="105" t="s">
        <v>47</v>
      </c>
      <c r="R3" s="72">
        <v>600</v>
      </c>
      <c r="S3" s="72">
        <v>230000</v>
      </c>
      <c r="T3" s="73">
        <f>M3/R3</f>
        <v>1.125</v>
      </c>
      <c r="U3" s="73">
        <f>(M3/S3)*1000</f>
        <v>2.9347826086956519</v>
      </c>
      <c r="V3" s="70" t="s">
        <v>12</v>
      </c>
      <c r="W3" s="74">
        <v>30</v>
      </c>
    </row>
    <row r="4" spans="1:23" s="14" customFormat="1" ht="22.5" customHeight="1" x14ac:dyDescent="0.25">
      <c r="A4" s="114" t="s">
        <v>40</v>
      </c>
      <c r="B4" s="16" t="s">
        <v>19</v>
      </c>
      <c r="C4" s="22" t="s">
        <v>6</v>
      </c>
      <c r="D4" s="22" t="s">
        <v>15</v>
      </c>
      <c r="E4" s="31">
        <v>18</v>
      </c>
      <c r="F4" s="36">
        <v>14</v>
      </c>
      <c r="G4" s="23" t="s">
        <v>10</v>
      </c>
      <c r="H4" s="25">
        <v>41030</v>
      </c>
      <c r="I4" s="25">
        <v>41043</v>
      </c>
      <c r="J4" s="24">
        <v>41043</v>
      </c>
      <c r="K4" s="23"/>
      <c r="L4" s="33">
        <f>J4+W4</f>
        <v>41088</v>
      </c>
      <c r="M4" s="87">
        <v>252</v>
      </c>
      <c r="N4" s="13"/>
      <c r="O4" s="34" t="str">
        <f ca="1">IF(L4&lt;(TODAY())*AND(K4=""),"Overdue","")</f>
        <v>Overdue</v>
      </c>
      <c r="P4" s="111" t="s">
        <v>44</v>
      </c>
      <c r="Q4" s="111" t="s">
        <v>47</v>
      </c>
      <c r="R4" s="15">
        <v>300</v>
      </c>
      <c r="S4" s="15">
        <v>102000</v>
      </c>
      <c r="T4" s="32">
        <f>M4/R4</f>
        <v>0.84</v>
      </c>
      <c r="U4" s="32">
        <f>(M4/S4)*1000</f>
        <v>2.4705882352941178</v>
      </c>
      <c r="V4" s="23" t="s">
        <v>3</v>
      </c>
      <c r="W4" s="48">
        <v>45</v>
      </c>
    </row>
    <row r="5" spans="1:23" s="85" customFormat="1" ht="11.5" x14ac:dyDescent="0.25">
      <c r="A5" s="115" t="s">
        <v>32</v>
      </c>
      <c r="B5" s="21" t="s">
        <v>20</v>
      </c>
      <c r="C5" s="75" t="s">
        <v>6</v>
      </c>
      <c r="D5" s="75" t="s">
        <v>15</v>
      </c>
      <c r="E5" s="76">
        <v>17</v>
      </c>
      <c r="F5" s="77">
        <v>16</v>
      </c>
      <c r="G5" s="18" t="s">
        <v>10</v>
      </c>
      <c r="H5" s="78">
        <v>41224</v>
      </c>
      <c r="I5" s="78">
        <v>41255</v>
      </c>
      <c r="J5" s="79" t="s">
        <v>33</v>
      </c>
      <c r="K5" s="18"/>
      <c r="L5" s="80" t="e">
        <f>J5+W5</f>
        <v>#VALUE!</v>
      </c>
      <c r="M5" s="88">
        <v>0</v>
      </c>
      <c r="N5" s="20"/>
      <c r="O5" s="81" t="e">
        <f ca="1">IF(L5&lt;(TODAY())*AND(K5=""),"Overdue","")</f>
        <v>#VALUE!</v>
      </c>
      <c r="P5" s="106" t="s">
        <v>44</v>
      </c>
      <c r="Q5" s="106" t="s">
        <v>47</v>
      </c>
      <c r="R5" s="82">
        <v>246</v>
      </c>
      <c r="S5" s="82">
        <v>209000</v>
      </c>
      <c r="T5" s="83">
        <f>M6/R5</f>
        <v>0</v>
      </c>
      <c r="U5" s="83">
        <f>(M6/S5)*1000</f>
        <v>0</v>
      </c>
      <c r="V5" s="18" t="s">
        <v>13</v>
      </c>
      <c r="W5" s="84">
        <v>60</v>
      </c>
    </row>
    <row r="6" spans="1:23" s="104" customFormat="1" ht="11.5" x14ac:dyDescent="0.25">
      <c r="A6" s="116" t="s">
        <v>34</v>
      </c>
      <c r="B6" s="90" t="s">
        <v>19</v>
      </c>
      <c r="C6" s="91" t="s">
        <v>6</v>
      </c>
      <c r="D6" s="91" t="s">
        <v>15</v>
      </c>
      <c r="E6" s="92">
        <v>25</v>
      </c>
      <c r="F6" s="93">
        <v>14</v>
      </c>
      <c r="G6" s="96" t="s">
        <v>10</v>
      </c>
      <c r="H6" s="94">
        <v>41275</v>
      </c>
      <c r="I6" s="94">
        <v>41291</v>
      </c>
      <c r="J6" s="95" t="s">
        <v>33</v>
      </c>
      <c r="K6" s="96"/>
      <c r="L6" s="97" t="e">
        <f>J6+W6</f>
        <v>#VALUE!</v>
      </c>
      <c r="M6" s="98">
        <v>0</v>
      </c>
      <c r="N6" s="99"/>
      <c r="O6" s="100" t="e">
        <f ca="1">IF(L6&lt;(TODAY())*AND(K6=""),"Overdue","")</f>
        <v>#VALUE!</v>
      </c>
      <c r="P6" s="107" t="s">
        <v>44</v>
      </c>
      <c r="Q6" s="107" t="s">
        <v>47</v>
      </c>
      <c r="R6" s="101">
        <v>400</v>
      </c>
      <c r="S6" s="101">
        <v>63000</v>
      </c>
      <c r="T6" s="102">
        <f>M7/R6</f>
        <v>0</v>
      </c>
      <c r="U6" s="102">
        <f>(M7/S6)*1000</f>
        <v>0</v>
      </c>
      <c r="V6" s="96" t="s">
        <v>3</v>
      </c>
      <c r="W6" s="103">
        <v>45</v>
      </c>
    </row>
    <row r="7" spans="1:23" s="104" customFormat="1" ht="11.5" x14ac:dyDescent="0.25">
      <c r="A7" s="116" t="s">
        <v>34</v>
      </c>
      <c r="B7" s="90" t="s">
        <v>18</v>
      </c>
      <c r="C7" s="91" t="s">
        <v>6</v>
      </c>
      <c r="D7" s="91" t="s">
        <v>15</v>
      </c>
      <c r="E7" s="92">
        <v>11</v>
      </c>
      <c r="F7" s="93">
        <v>14</v>
      </c>
      <c r="G7" s="96" t="s">
        <v>10</v>
      </c>
      <c r="H7" s="94" t="s">
        <v>37</v>
      </c>
      <c r="I7" s="94">
        <v>41302</v>
      </c>
      <c r="J7" s="95" t="s">
        <v>33</v>
      </c>
      <c r="K7" s="96"/>
      <c r="L7" s="97" t="e">
        <f t="shared" ref="L7:L8" si="0">J7+W7</f>
        <v>#VALUE!</v>
      </c>
      <c r="M7" s="98">
        <v>0</v>
      </c>
      <c r="N7" s="99"/>
      <c r="O7" s="100" t="e">
        <f t="shared" ref="O7:O8" ca="1" si="1">IF(L7&lt;(TODAY())*AND(K7=""),"Overdue","")</f>
        <v>#VALUE!</v>
      </c>
      <c r="P7" s="107" t="s">
        <v>43</v>
      </c>
      <c r="Q7" s="107" t="s">
        <v>47</v>
      </c>
      <c r="R7" s="101">
        <v>300</v>
      </c>
      <c r="S7" s="101">
        <v>100000</v>
      </c>
      <c r="T7" s="102">
        <f t="shared" ref="T7:T8" si="2">M8/R7</f>
        <v>0</v>
      </c>
      <c r="U7" s="102">
        <f t="shared" ref="U7:U8" si="3">(M8/S7)*1000</f>
        <v>0</v>
      </c>
      <c r="V7" s="96" t="s">
        <v>12</v>
      </c>
      <c r="W7" s="103">
        <v>30</v>
      </c>
    </row>
    <row r="8" spans="1:23" s="104" customFormat="1" ht="11.5" x14ac:dyDescent="0.25">
      <c r="A8" s="116" t="s">
        <v>34</v>
      </c>
      <c r="B8" s="90" t="s">
        <v>38</v>
      </c>
      <c r="C8" s="91" t="s">
        <v>6</v>
      </c>
      <c r="D8" s="91" t="s">
        <v>15</v>
      </c>
      <c r="E8" s="92">
        <v>10</v>
      </c>
      <c r="F8" s="93">
        <v>20</v>
      </c>
      <c r="G8" s="96" t="s">
        <v>10</v>
      </c>
      <c r="H8" s="94">
        <v>41365</v>
      </c>
      <c r="I8" s="94">
        <v>41374</v>
      </c>
      <c r="J8" s="95" t="s">
        <v>33</v>
      </c>
      <c r="K8" s="96"/>
      <c r="L8" s="97" t="e">
        <f t="shared" si="0"/>
        <v>#VALUE!</v>
      </c>
      <c r="M8" s="98">
        <v>0</v>
      </c>
      <c r="N8" s="99"/>
      <c r="O8" s="100" t="e">
        <f t="shared" ca="1" si="1"/>
        <v>#VALUE!</v>
      </c>
      <c r="P8" s="107" t="s">
        <v>45</v>
      </c>
      <c r="Q8" s="107" t="s">
        <v>46</v>
      </c>
      <c r="R8" s="101">
        <v>100</v>
      </c>
      <c r="S8" s="101">
        <v>25000</v>
      </c>
      <c r="T8" s="102">
        <f t="shared" si="2"/>
        <v>0</v>
      </c>
      <c r="U8" s="102">
        <f t="shared" si="3"/>
        <v>0</v>
      </c>
      <c r="V8" s="96" t="s">
        <v>12</v>
      </c>
      <c r="W8" s="103">
        <v>7</v>
      </c>
    </row>
    <row r="9" spans="1:23" s="14" customFormat="1" ht="11.5" x14ac:dyDescent="0.25">
      <c r="A9" s="114"/>
      <c r="B9" s="16"/>
      <c r="C9" s="22"/>
      <c r="D9" s="22"/>
      <c r="E9" s="31"/>
      <c r="F9" s="36"/>
      <c r="G9" s="22"/>
      <c r="H9" s="25"/>
      <c r="I9" s="25"/>
      <c r="J9" s="24"/>
      <c r="K9" s="23"/>
      <c r="L9" s="33"/>
      <c r="M9" s="87"/>
      <c r="N9" s="13"/>
      <c r="O9" s="35"/>
      <c r="P9" s="105"/>
      <c r="Q9" s="105"/>
      <c r="R9" s="15"/>
      <c r="S9" s="15"/>
      <c r="T9" s="32"/>
      <c r="U9" s="32"/>
      <c r="V9" s="23"/>
      <c r="W9" s="48"/>
    </row>
    <row r="10" spans="1:23" s="14" customFormat="1" ht="11.5" x14ac:dyDescent="0.25">
      <c r="A10" s="114"/>
      <c r="B10" s="16"/>
      <c r="C10" s="22"/>
      <c r="D10" s="22"/>
      <c r="E10" s="31"/>
      <c r="F10" s="36"/>
      <c r="G10" s="22"/>
      <c r="H10" s="25"/>
      <c r="I10" s="25"/>
      <c r="J10" s="24"/>
      <c r="K10" s="23"/>
      <c r="L10" s="33"/>
      <c r="M10" s="87"/>
      <c r="N10" s="13"/>
      <c r="O10" s="35"/>
      <c r="P10" s="105"/>
      <c r="Q10" s="105"/>
      <c r="R10" s="15"/>
      <c r="S10" s="15"/>
      <c r="T10" s="32"/>
      <c r="U10" s="32"/>
      <c r="V10" s="23"/>
      <c r="W10" s="48"/>
    </row>
    <row r="11" spans="1:23" s="14" customFormat="1" ht="11.5" x14ac:dyDescent="0.25">
      <c r="A11" s="114"/>
      <c r="B11" s="16"/>
      <c r="C11" s="22"/>
      <c r="D11" s="22"/>
      <c r="E11" s="31"/>
      <c r="F11" s="36"/>
      <c r="G11" s="22"/>
      <c r="H11" s="25"/>
      <c r="I11" s="25"/>
      <c r="J11" s="24"/>
      <c r="K11" s="23"/>
      <c r="L11" s="33"/>
      <c r="M11" s="87"/>
      <c r="N11" s="13"/>
      <c r="O11" s="35"/>
      <c r="P11" s="105"/>
      <c r="Q11" s="105"/>
      <c r="R11" s="15"/>
      <c r="S11" s="15"/>
      <c r="T11" s="32"/>
      <c r="U11" s="32"/>
      <c r="V11" s="23"/>
      <c r="W11" s="48"/>
    </row>
    <row r="12" spans="1:23" s="14" customFormat="1" ht="11.5" x14ac:dyDescent="0.25">
      <c r="A12" s="114"/>
      <c r="B12" s="16"/>
      <c r="C12" s="22"/>
      <c r="D12" s="22"/>
      <c r="E12" s="31"/>
      <c r="F12" s="36"/>
      <c r="G12" s="22"/>
      <c r="H12" s="25"/>
      <c r="I12" s="25"/>
      <c r="J12" s="24"/>
      <c r="K12" s="23"/>
      <c r="L12" s="33"/>
      <c r="M12" s="87"/>
      <c r="N12" s="13"/>
      <c r="O12" s="35"/>
      <c r="P12" s="105"/>
      <c r="Q12" s="105"/>
      <c r="R12" s="15"/>
      <c r="S12" s="15"/>
      <c r="T12" s="32"/>
      <c r="U12" s="32"/>
      <c r="V12" s="23"/>
      <c r="W12" s="48"/>
    </row>
    <row r="13" spans="1:23" s="14" customFormat="1" ht="11.5" x14ac:dyDescent="0.25">
      <c r="A13" s="114"/>
      <c r="B13" s="16"/>
      <c r="C13" s="22"/>
      <c r="D13" s="22"/>
      <c r="E13" s="31"/>
      <c r="F13" s="36"/>
      <c r="G13" s="22"/>
      <c r="H13" s="25"/>
      <c r="I13" s="25"/>
      <c r="J13" s="24"/>
      <c r="K13" s="23"/>
      <c r="L13" s="33"/>
      <c r="M13" s="87"/>
      <c r="N13" s="13"/>
      <c r="O13" s="35"/>
      <c r="P13" s="105"/>
      <c r="Q13" s="105"/>
      <c r="R13" s="15"/>
      <c r="S13" s="15"/>
      <c r="T13" s="32"/>
      <c r="U13" s="32"/>
      <c r="V13" s="23"/>
      <c r="W13" s="48"/>
    </row>
    <row r="14" spans="1:23" s="14" customFormat="1" ht="11.5" x14ac:dyDescent="0.25">
      <c r="A14" s="114"/>
      <c r="B14" s="16"/>
      <c r="C14" s="22"/>
      <c r="D14" s="22"/>
      <c r="E14" s="31"/>
      <c r="F14" s="36"/>
      <c r="G14" s="22"/>
      <c r="H14" s="25"/>
      <c r="I14" s="25"/>
      <c r="J14" s="24"/>
      <c r="K14" s="23"/>
      <c r="L14" s="33"/>
      <c r="M14" s="87"/>
      <c r="N14" s="13"/>
      <c r="O14" s="35"/>
      <c r="P14" s="105"/>
      <c r="Q14" s="105"/>
      <c r="R14" s="15"/>
      <c r="S14" s="15"/>
      <c r="T14" s="32"/>
      <c r="U14" s="32"/>
      <c r="V14" s="23"/>
      <c r="W14" s="48"/>
    </row>
    <row r="15" spans="1:23" s="14" customFormat="1" ht="11.5" x14ac:dyDescent="0.25">
      <c r="A15" s="114"/>
      <c r="B15" s="16"/>
      <c r="C15" s="22"/>
      <c r="D15" s="22"/>
      <c r="E15" s="31"/>
      <c r="F15" s="36"/>
      <c r="G15" s="22"/>
      <c r="H15" s="25"/>
      <c r="I15" s="25"/>
      <c r="J15" s="24"/>
      <c r="K15" s="23"/>
      <c r="L15" s="33"/>
      <c r="M15" s="87"/>
      <c r="N15" s="13"/>
      <c r="O15" s="35"/>
      <c r="P15" s="105"/>
      <c r="Q15" s="105"/>
      <c r="R15" s="15"/>
      <c r="S15" s="15"/>
      <c r="T15" s="32"/>
      <c r="U15" s="32"/>
      <c r="V15" s="23"/>
      <c r="W15" s="48"/>
    </row>
    <row r="16" spans="1:23" s="14" customFormat="1" ht="11.5" x14ac:dyDescent="0.25">
      <c r="A16" s="114"/>
      <c r="B16" s="16"/>
      <c r="C16" s="22"/>
      <c r="D16" s="22"/>
      <c r="E16" s="31"/>
      <c r="F16" s="36"/>
      <c r="G16" s="22"/>
      <c r="H16" s="25"/>
      <c r="I16" s="25"/>
      <c r="J16" s="24"/>
      <c r="K16" s="23"/>
      <c r="L16" s="33"/>
      <c r="M16" s="87"/>
      <c r="N16" s="13"/>
      <c r="O16" s="35"/>
      <c r="P16" s="105"/>
      <c r="Q16" s="105"/>
      <c r="R16" s="15"/>
      <c r="S16" s="15"/>
      <c r="T16" s="32"/>
      <c r="U16" s="32"/>
      <c r="V16" s="23"/>
      <c r="W16" s="48"/>
    </row>
    <row r="17" spans="1:23" s="14" customFormat="1" ht="11.5" x14ac:dyDescent="0.25">
      <c r="A17" s="114"/>
      <c r="B17" s="16"/>
      <c r="C17" s="22"/>
      <c r="D17" s="22"/>
      <c r="E17" s="31"/>
      <c r="F17" s="36"/>
      <c r="G17" s="22"/>
      <c r="H17" s="25"/>
      <c r="I17" s="25"/>
      <c r="J17" s="24"/>
      <c r="K17" s="23"/>
      <c r="L17" s="33"/>
      <c r="M17" s="87"/>
      <c r="N17" s="13"/>
      <c r="O17" s="35"/>
      <c r="P17" s="105"/>
      <c r="Q17" s="105"/>
      <c r="R17" s="15"/>
      <c r="S17" s="15"/>
      <c r="T17" s="32"/>
      <c r="U17" s="32"/>
      <c r="V17" s="23"/>
      <c r="W17" s="48"/>
    </row>
    <row r="18" spans="1:23" s="14" customFormat="1" ht="11.5" x14ac:dyDescent="0.25">
      <c r="A18" s="114"/>
      <c r="B18" s="16"/>
      <c r="C18" s="22"/>
      <c r="D18" s="22"/>
      <c r="E18" s="31"/>
      <c r="F18" s="36"/>
      <c r="G18" s="22"/>
      <c r="H18" s="25"/>
      <c r="I18" s="25"/>
      <c r="J18" s="24"/>
      <c r="K18" s="23"/>
      <c r="L18" s="33"/>
      <c r="M18" s="87"/>
      <c r="N18" s="13"/>
      <c r="O18" s="35"/>
      <c r="P18" s="105"/>
      <c r="Q18" s="105"/>
      <c r="R18" s="15"/>
      <c r="S18" s="15"/>
      <c r="T18" s="32"/>
      <c r="U18" s="32"/>
      <c r="V18" s="23"/>
      <c r="W18" s="48"/>
    </row>
    <row r="19" spans="1:23" s="14" customFormat="1" ht="11.5" x14ac:dyDescent="0.25">
      <c r="A19" s="114"/>
      <c r="B19" s="16"/>
      <c r="C19" s="22"/>
      <c r="D19" s="22"/>
      <c r="E19" s="31"/>
      <c r="F19" s="36"/>
      <c r="G19" s="22"/>
      <c r="H19" s="25"/>
      <c r="I19" s="25"/>
      <c r="J19" s="24"/>
      <c r="K19" s="23"/>
      <c r="L19" s="33"/>
      <c r="M19" s="87"/>
      <c r="N19" s="13"/>
      <c r="O19" s="35"/>
      <c r="P19" s="105"/>
      <c r="Q19" s="105"/>
      <c r="R19" s="15"/>
      <c r="S19" s="15"/>
      <c r="T19" s="32"/>
      <c r="U19" s="32"/>
      <c r="V19" s="23"/>
      <c r="W19" s="48"/>
    </row>
    <row r="20" spans="1:23" s="14" customFormat="1" ht="11.5" x14ac:dyDescent="0.25">
      <c r="A20" s="114"/>
      <c r="B20" s="16"/>
      <c r="C20" s="22"/>
      <c r="D20" s="22"/>
      <c r="E20" s="31"/>
      <c r="F20" s="36"/>
      <c r="G20" s="22"/>
      <c r="H20" s="25"/>
      <c r="I20" s="25"/>
      <c r="J20" s="24"/>
      <c r="K20" s="23"/>
      <c r="L20" s="33"/>
      <c r="M20" s="87"/>
      <c r="N20" s="13"/>
      <c r="O20" s="35"/>
      <c r="P20" s="105"/>
      <c r="Q20" s="105"/>
      <c r="R20" s="15"/>
      <c r="S20" s="15"/>
      <c r="T20" s="32"/>
      <c r="U20" s="32"/>
      <c r="V20" s="23"/>
      <c r="W20" s="48"/>
    </row>
    <row r="21" spans="1:23" s="14" customFormat="1" ht="11.5" x14ac:dyDescent="0.25">
      <c r="A21" s="114"/>
      <c r="B21" s="16"/>
      <c r="C21" s="22"/>
      <c r="D21" s="22"/>
      <c r="E21" s="31"/>
      <c r="F21" s="36"/>
      <c r="G21" s="22"/>
      <c r="H21" s="25"/>
      <c r="I21" s="25"/>
      <c r="J21" s="24"/>
      <c r="K21" s="23"/>
      <c r="L21" s="33"/>
      <c r="M21" s="87"/>
      <c r="N21" s="13"/>
      <c r="O21" s="35"/>
      <c r="P21" s="105"/>
      <c r="Q21" s="105"/>
      <c r="R21" s="15"/>
      <c r="S21" s="15"/>
      <c r="T21" s="32"/>
      <c r="U21" s="32"/>
      <c r="V21" s="23"/>
      <c r="W21" s="48"/>
    </row>
    <row r="22" spans="1:23" s="14" customFormat="1" ht="11.5" x14ac:dyDescent="0.25">
      <c r="A22" s="114"/>
      <c r="B22" s="16"/>
      <c r="C22" s="22"/>
      <c r="D22" s="22"/>
      <c r="E22" s="31"/>
      <c r="F22" s="36"/>
      <c r="G22" s="22"/>
      <c r="H22" s="25"/>
      <c r="I22" s="25"/>
      <c r="J22" s="24"/>
      <c r="K22" s="23"/>
      <c r="L22" s="33"/>
      <c r="M22" s="87"/>
      <c r="N22" s="13"/>
      <c r="O22" s="35"/>
      <c r="P22" s="105"/>
      <c r="Q22" s="105"/>
      <c r="R22" s="15"/>
      <c r="S22" s="15"/>
      <c r="T22" s="32"/>
      <c r="U22" s="32"/>
      <c r="V22" s="23"/>
      <c r="W22" s="48"/>
    </row>
    <row r="23" spans="1:23" s="14" customFormat="1" ht="11.5" x14ac:dyDescent="0.25">
      <c r="A23" s="114"/>
      <c r="B23" s="16"/>
      <c r="C23" s="22"/>
      <c r="D23" s="22"/>
      <c r="E23" s="31"/>
      <c r="F23" s="36"/>
      <c r="G23" s="22"/>
      <c r="H23" s="25"/>
      <c r="I23" s="25"/>
      <c r="J23" s="24"/>
      <c r="K23" s="23"/>
      <c r="L23" s="33"/>
      <c r="M23" s="87"/>
      <c r="N23" s="13"/>
      <c r="O23" s="35"/>
      <c r="P23" s="105"/>
      <c r="Q23" s="105"/>
      <c r="R23" s="15"/>
      <c r="S23" s="15"/>
      <c r="T23" s="32"/>
      <c r="U23" s="32"/>
      <c r="V23" s="23"/>
      <c r="W23" s="48"/>
    </row>
    <row r="24" spans="1:23" s="14" customFormat="1" ht="11.5" x14ac:dyDescent="0.25">
      <c r="A24" s="114"/>
      <c r="B24" s="16"/>
      <c r="C24" s="22"/>
      <c r="D24" s="22"/>
      <c r="E24" s="31"/>
      <c r="F24" s="36"/>
      <c r="G24" s="22"/>
      <c r="H24" s="25"/>
      <c r="I24" s="25"/>
      <c r="J24" s="24"/>
      <c r="K24" s="23"/>
      <c r="L24" s="33"/>
      <c r="M24" s="87"/>
      <c r="N24" s="13"/>
      <c r="O24" s="35"/>
      <c r="P24" s="105"/>
      <c r="Q24" s="105"/>
      <c r="R24" s="15"/>
      <c r="S24" s="15"/>
      <c r="T24" s="32"/>
      <c r="U24" s="32"/>
      <c r="V24" s="23"/>
      <c r="W24" s="48"/>
    </row>
    <row r="25" spans="1:23" ht="12" thickBot="1" x14ac:dyDescent="0.3">
      <c r="A25" s="117"/>
      <c r="B25" s="49"/>
      <c r="C25" s="50"/>
      <c r="D25" s="50"/>
      <c r="E25" s="51"/>
      <c r="F25" s="57"/>
      <c r="G25" s="50"/>
      <c r="H25" s="50"/>
      <c r="I25" s="50"/>
      <c r="J25" s="52"/>
      <c r="K25" s="53"/>
      <c r="L25" s="58"/>
      <c r="M25" s="89"/>
      <c r="N25" s="54"/>
      <c r="O25" s="59"/>
      <c r="P25" s="108"/>
      <c r="Q25" s="108"/>
      <c r="R25" s="55"/>
      <c r="S25" s="55"/>
      <c r="T25" s="60"/>
      <c r="U25" s="60"/>
      <c r="V25" s="53"/>
      <c r="W25" s="56"/>
    </row>
    <row r="26" spans="1:23" ht="12" thickBot="1" x14ac:dyDescent="0.3">
      <c r="E26" s="4"/>
      <c r="F26" s="18"/>
      <c r="G26" s="19"/>
      <c r="H26" s="19"/>
      <c r="I26" s="19"/>
      <c r="J26" s="20"/>
    </row>
    <row r="27" spans="1:23" ht="12" thickBot="1" x14ac:dyDescent="0.3">
      <c r="C27" s="4"/>
      <c r="D27" s="4"/>
      <c r="E27" s="4"/>
      <c r="F27" s="4"/>
      <c r="G27" s="4"/>
      <c r="H27" s="4"/>
      <c r="I27" s="4"/>
      <c r="J27" s="17"/>
      <c r="K27" s="9"/>
      <c r="L27" s="3"/>
      <c r="N27" s="10"/>
      <c r="O27" s="61"/>
      <c r="P27" s="30" t="s">
        <v>21</v>
      </c>
      <c r="Q27" s="26"/>
      <c r="R27" s="27"/>
      <c r="S27" s="28"/>
      <c r="T27" s="29"/>
      <c r="U27" s="29"/>
      <c r="V27" s="26"/>
      <c r="W27" s="112"/>
    </row>
    <row r="28" spans="1:23" ht="11.5" x14ac:dyDescent="0.25">
      <c r="A28" s="118" t="s">
        <v>22</v>
      </c>
      <c r="B28" s="119">
        <f>AVERAGE(F2,F26)</f>
        <v>18.181818181818183</v>
      </c>
      <c r="E28" s="4"/>
      <c r="F28" s="18"/>
      <c r="G28" s="19"/>
      <c r="H28" s="19"/>
      <c r="I28" s="19"/>
      <c r="J28" s="20"/>
    </row>
    <row r="29" spans="1:23" ht="11.5" x14ac:dyDescent="0.25">
      <c r="A29" s="120" t="s">
        <v>23</v>
      </c>
      <c r="B29" s="121">
        <f>AVERAGE(U4,U26)</f>
        <v>2.4705882352941178</v>
      </c>
      <c r="E29" s="4"/>
      <c r="F29" s="18"/>
      <c r="G29" s="19"/>
      <c r="H29" s="19"/>
      <c r="I29" s="19"/>
      <c r="J29" s="20"/>
    </row>
    <row r="30" spans="1:23" ht="12" thickBot="1" x14ac:dyDescent="0.3">
      <c r="A30" s="122" t="s">
        <v>24</v>
      </c>
      <c r="B30" s="123">
        <f>SUM(M2:M26)</f>
        <v>1127</v>
      </c>
      <c r="E30" s="4"/>
      <c r="F30" s="18"/>
      <c r="G30" s="21"/>
      <c r="H30" s="21"/>
      <c r="I30" s="21"/>
      <c r="J30" s="20"/>
    </row>
    <row r="31" spans="1:23" ht="11.5" x14ac:dyDescent="0.25">
      <c r="E31" s="4"/>
    </row>
    <row r="32" spans="1:23" ht="11.5" x14ac:dyDescent="0.25">
      <c r="A32" s="62"/>
      <c r="E32" s="4"/>
    </row>
    <row r="33" spans="5:5" ht="11.5" x14ac:dyDescent="0.25">
      <c r="E33" s="4"/>
    </row>
    <row r="34" spans="5:5" ht="11.5" x14ac:dyDescent="0.25">
      <c r="E34" s="4"/>
    </row>
    <row r="35" spans="5:5" ht="11.5" x14ac:dyDescent="0.25">
      <c r="E35" s="4"/>
    </row>
    <row r="36" spans="5:5" ht="11.5" x14ac:dyDescent="0.25">
      <c r="E36" s="4"/>
    </row>
    <row r="37" spans="5:5" ht="11.5" x14ac:dyDescent="0.25">
      <c r="E37" s="4"/>
    </row>
  </sheetData>
  <phoneticPr fontId="1" type="noConversion"/>
  <conditionalFormatting sqref="O2:Q25">
    <cfRule type="containsText" dxfId="0" priority="7" operator="containsText" text="Overdue">
      <formula>NOT(ISERROR(SEARCH("Overdue",O2)))</formula>
    </cfRule>
  </conditionalFormatting>
  <pageMargins left="0.74803149606299213" right="0.74803149606299213" top="0.98425196850393704" bottom="0.98425196850393704" header="0.51181102362204722" footer="0.51181102362204722"/>
  <pageSetup paperSize="9" scale="38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</vt:lpstr>
      <vt:lpstr>Income!Print_Titles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Harnby</dc:creator>
  <cp:lastModifiedBy>Louise Harnby</cp:lastModifiedBy>
  <dcterms:created xsi:type="dcterms:W3CDTF">2006-09-15T10:14:22Z</dcterms:created>
  <dcterms:modified xsi:type="dcterms:W3CDTF">2017-10-04T21:34:28Z</dcterms:modified>
</cp:coreProperties>
</file>